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2"/>
  </bookViews>
  <sheets>
    <sheet name="2026" sheetId="1" state="visible" r:id="rId1"/>
    <sheet name="2027" sheetId="2" state="visible" r:id="rId2"/>
    <sheet name="2028" sheetId="3" state="visible" r:id="rId3"/>
  </sheets>
  <calcPr iterate="1"/>
</workbook>
</file>

<file path=xl/sharedStrings.xml><?xml version="1.0" encoding="utf-8"?>
<sst xmlns="http://schemas.openxmlformats.org/spreadsheetml/2006/main" count="35" uniqueCount="35">
  <si>
    <t xml:space="preserve">Расчет межбюджетных трансфертов, предоставляемых местным бюджетам из областного бюджета Новосибирской области в соотвествии с утвержденной методикой</t>
  </si>
  <si>
    <t xml:space="preserve">на 2026 год</t>
  </si>
  <si>
    <t xml:space="preserve">Наименование главного распорядителя бюджетных средств </t>
  </si>
  <si>
    <t xml:space="preserve">министерство природных ресурсов и экологии Новосибирской области</t>
  </si>
  <si>
    <t xml:space="preserve">Тип бюджетного обязательства (действующее или принимаемое)</t>
  </si>
  <si>
    <t xml:space="preserve">Наименование межбюджетного трансферта</t>
  </si>
  <si>
    <t xml:space="preserve">Субсидии местным бюджетам на реализацию мероприятий по защите территорий населенных пунктов Новосибирской области от подтопления и затопления государственной программы Новосибирской области «Охрана окружающей среды»</t>
  </si>
  <si>
    <t xml:space="preserve">Реквизиты НПА, утверждающего методику расчета</t>
  </si>
  <si>
    <t xml:space="preserve">Постановление Правительства Новосибирской области от 28.01.2015 № 28-п "Об утверждении государственной программы Новосибирской области Охрана окружающей среды" </t>
  </si>
  <si>
    <t xml:space="preserve">(для проектов методик указывается проект соответствующей целевой программы)</t>
  </si>
  <si>
    <r>
      <rPr>
        <b/>
        <sz val="12"/>
        <color theme="1"/>
        <rFont val="Times New Roman"/>
      </rPr>
      <t xml:space="preserve">Коды бюджетной классифкации по трансферту     </t>
    </r>
    <r>
      <rPr>
        <b/>
        <u val="single"/>
        <sz val="12"/>
        <color theme="1"/>
        <rFont val="Times New Roman"/>
      </rPr>
      <t xml:space="preserve">130 0406 12.2 01.70870 522 000</t>
    </r>
  </si>
  <si>
    <r>
      <t xml:space="preserve">Расчетная таблица по межбюджетным трансфертам : </t>
    </r>
    <r>
      <rPr>
        <b/>
        <u val="single"/>
        <sz val="12"/>
        <color theme="1"/>
        <rFont val="Times New Roman"/>
      </rPr>
      <t xml:space="preserve">расчетные поля в зависимости от методики</t>
    </r>
  </si>
  <si>
    <t xml:space="preserve">Обязательные поля :</t>
  </si>
  <si>
    <t xml:space="preserve">Наименование муниципального образования</t>
  </si>
  <si>
    <t xml:space="preserve">Сметная стоимость  строительства  в соответствии с экспертизой ПСД</t>
  </si>
  <si>
    <t xml:space="preserve">Уi - уровень софинансирования для i-го муниципального образования на строительство и реконструкцию объектов, реализуемые за счет средств местного бюджета</t>
  </si>
  <si>
    <t xml:space="preserve">Msi – размер субсидии бюджету МО
</t>
  </si>
  <si>
    <t>всего</t>
  </si>
  <si>
    <t xml:space="preserve">Ci - стоимость работ по строительству и реконструкции объектов, обозначенная в представленной проектной документации на строительство (или муниципальном контракте) в расчетном году</t>
  </si>
  <si>
    <t xml:space="preserve">Колыванский район</t>
  </si>
  <si>
    <t xml:space="preserve">Черепановский район</t>
  </si>
  <si>
    <t>г.Бердск</t>
  </si>
  <si>
    <t>итого</t>
  </si>
  <si>
    <t xml:space="preserve">Примечание : (пояснения, не охваченные таблицей)</t>
  </si>
  <si>
    <t xml:space="preserve">Объем субсидий местным бюджетам в расчетном году на строительство и реконструкцию объектов определяется по следующей формуле:
Msi = Ci x Уi / 100, где:
Msi - размер субсидии, предоставляемой i-му муниципальному образованию;
Ci - стоимость работ по строительству и реконструкции объектов, обозначенная в представленной проектной документации на строительство (или муниципальном контракте) в расчетном году;
Уi - уровень софинансирования для i-го муниципального образования.
Уровень софинансирования расходных обязательств муниципальных образований, в целях софинансирования которых предоставляется субсидия, равен уровню софинансирования, предусмотренному распоряжением о предельных уровнях софинансирования для соответствующего муниципального образования.</t>
  </si>
  <si>
    <t>Министр</t>
  </si>
  <si>
    <t xml:space="preserve">Е.А. Шестернин</t>
  </si>
  <si>
    <t>дата</t>
  </si>
  <si>
    <t>подпись</t>
  </si>
  <si>
    <t xml:space="preserve">на 2027 год</t>
  </si>
  <si>
    <t xml:space="preserve">Cmoi - расходы на строительство и реконструкцию объектов, реализуемые за счет средств местного бюджета.</t>
  </si>
  <si>
    <t xml:space="preserve">Сузунский район</t>
  </si>
  <si>
    <t xml:space="preserve">Объем субсидий местным бюджетам в расчетном году на строительство и реконструкцию объектов определяется по следующей формуле:
Msi = Ci x Уi / 100, где:
Msi - размер субсидии, предоставляемой i-му муниципальному образованию;
Ci - стоимость работ по строительству и реконструкции объектов, обозначенная в представленной проектной документации на строительство (или муниципальном контракте) в расчетном году;
Уi - уровень софинансирования для i-го муниципального образования.
Уровень софинансирования расходных обязательств муниципальных образований, в целях софинансирования которых предоставляется субсидия, равен уровню софинансирования, предусмотренному распоряжением о предельных уровнях софинансирования для соответствующего муниципального образования.        </t>
  </si>
  <si>
    <t xml:space="preserve">на 2028 год</t>
  </si>
  <si>
    <t xml:space="preserve">Постановление Правительства Новосибирской области от 28.01.2015 №28-п "Об утверждении государственной программы Новосибирской области Охрана окружающей среды"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</si>
</sst>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"/>
  </numFmts>
  <fonts count="6">
    <font>
      <sz val="11.000000"/>
      <color theme="1"/>
      <name val="Calibri"/>
      <scheme val="minor"/>
    </font>
    <font>
      <b/>
      <sz val="12.000000"/>
      <color theme="1"/>
      <name val="Times New Roman"/>
    </font>
    <font>
      <sz val="12.000000"/>
      <color theme="1"/>
      <name val="Times New Roman"/>
    </font>
    <font>
      <u/>
      <sz val="12.000000"/>
      <color theme="1"/>
      <name val="Times New Roman"/>
    </font>
    <font>
      <b/>
      <sz val="10.000000"/>
      <color theme="1"/>
      <name val="Times New Roman"/>
    </font>
    <font>
      <sz val="12.000000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18">
    <border>
      <left style="none"/>
      <right style="none"/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auto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none"/>
      <top style="none"/>
      <bottom style="thin">
        <color theme="1"/>
      </bottom>
      <diagonal style="none"/>
    </border>
    <border>
      <left style="thin">
        <color auto="1"/>
      </left>
      <right style="thin">
        <color theme="1"/>
      </right>
      <top style="none"/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1">
    <xf fontId="0" fillId="0" borderId="0" numFmtId="0" applyNumberFormat="1" applyFont="1" applyFill="1" applyBorder="1"/>
  </cellStyleXfs>
  <cellXfs count="73">
    <xf fontId="0" fillId="0" borderId="0" numFmtId="0" xfId="0"/>
    <xf fontId="1" fillId="0" borderId="0" numFmtId="0" xfId="0" applyFont="1" applyAlignment="1">
      <alignment horizontal="center" wrapText="1"/>
    </xf>
    <xf fontId="2" fillId="0" borderId="0" numFmtId="0" xfId="0" applyFont="1"/>
    <xf fontId="2" fillId="0" borderId="0" numFmtId="0" xfId="0" applyFont="1" applyAlignment="1">
      <alignment horizontal="center"/>
    </xf>
    <xf fontId="1" fillId="0" borderId="0" numFmtId="0" xfId="0" applyFont="1" applyAlignment="1">
      <alignment horizontal="left" vertical="center" wrapText="1"/>
    </xf>
    <xf fontId="3" fillId="0" borderId="0" numFmtId="0" xfId="0" applyFont="1" applyAlignment="1">
      <alignment horizontal="center" vertical="center" wrapText="1"/>
    </xf>
    <xf fontId="1" fillId="0" borderId="0" numFmtId="0" xfId="0" applyFont="1"/>
    <xf fontId="3" fillId="0" borderId="0" numFmtId="0" xfId="0" applyFont="1" applyAlignment="1">
      <alignment horizontal="left"/>
    </xf>
    <xf fontId="1" fillId="0" borderId="0" numFmtId="0" xfId="0" applyFont="1" applyAlignment="1">
      <alignment horizontal="left" vertical="center"/>
    </xf>
    <xf fontId="3" fillId="0" borderId="0" numFmtId="0" xfId="0" applyFont="1" applyAlignment="1">
      <alignment horizontal="left" wrapText="1"/>
    </xf>
    <xf fontId="1" fillId="0" borderId="0" numFmtId="0" xfId="0" applyFont="1" applyAlignment="1">
      <alignment horizontal="center" vertical="center" wrapText="1"/>
    </xf>
    <xf fontId="3" fillId="0" borderId="0" numFmtId="0" xfId="0" applyFont="1" applyAlignment="1">
      <alignment horizontal="left" vertical="center" wrapText="1"/>
    </xf>
    <xf fontId="1" fillId="0" borderId="0" numFmtId="0" xfId="0" applyFont="1" applyAlignment="1">
      <alignment vertical="center"/>
    </xf>
    <xf fontId="2" fillId="0" borderId="0" numFmtId="0" xfId="0" applyFont="1" applyAlignment="1">
      <alignment vertical="center"/>
    </xf>
    <xf fontId="1" fillId="0" borderId="1" numFmtId="0" xfId="0" applyFont="1" applyBorder="1" applyAlignment="1">
      <alignment horizontal="center" vertical="center"/>
    </xf>
    <xf fontId="1" fillId="0" borderId="2" numFmtId="0" xfId="0" applyFont="1" applyBorder="1" applyAlignment="1">
      <alignment horizontal="center" vertical="center"/>
    </xf>
    <xf fontId="1" fillId="0" borderId="3" numFmtId="0" xfId="0" applyFont="1" applyBorder="1" applyAlignment="1">
      <alignment horizontal="center" vertical="center"/>
    </xf>
    <xf fontId="1" fillId="0" borderId="1" numFmtId="0" xfId="0" applyFont="1" applyBorder="1" applyAlignment="1">
      <alignment horizontal="center" vertical="center" wrapText="1"/>
    </xf>
    <xf fontId="1" fillId="0" borderId="3" numFmtId="0" xfId="0" applyFont="1" applyBorder="1" applyAlignment="1">
      <alignment horizontal="center" vertical="center" wrapText="1"/>
    </xf>
    <xf fontId="1" fillId="0" borderId="4" numFmtId="0" xfId="0" applyFont="1" applyBorder="1" applyAlignment="1">
      <alignment horizontal="center" vertical="center" wrapText="1"/>
    </xf>
    <xf fontId="1" fillId="0" borderId="5" numFmtId="0" xfId="0" applyFont="1" applyBorder="1" applyAlignment="1">
      <alignment horizontal="center" vertical="center" wrapText="1"/>
    </xf>
    <xf fontId="1" fillId="0" borderId="6" numFmtId="0" xfId="0" applyFont="1" applyBorder="1" applyAlignment="1">
      <alignment horizontal="center" vertical="center"/>
    </xf>
    <xf fontId="1" fillId="0" borderId="7" numFmtId="0" xfId="0" applyFont="1" applyBorder="1" applyAlignment="1">
      <alignment horizontal="center" vertical="center"/>
    </xf>
    <xf fontId="1" fillId="0" borderId="8" numFmtId="0" xfId="0" applyFont="1" applyBorder="1" applyAlignment="1">
      <alignment horizontal="center" vertical="center"/>
    </xf>
    <xf fontId="4" fillId="0" borderId="5" numFmtId="0" xfId="0" applyFont="1" applyBorder="1" applyAlignment="1">
      <alignment horizontal="center" vertical="top" wrapText="1"/>
    </xf>
    <xf fontId="1" fillId="0" borderId="9" numFmtId="0" xfId="0" applyFont="1" applyBorder="1" applyAlignment="1">
      <alignment horizontal="center" vertical="center" wrapText="1"/>
    </xf>
    <xf fontId="2" fillId="0" borderId="10" numFmtId="0" xfId="0" applyFont="1" applyBorder="1" applyAlignment="1">
      <alignment horizontal="left"/>
    </xf>
    <xf fontId="2" fillId="0" borderId="11" numFmtId="0" xfId="0" applyFont="1" applyBorder="1" applyAlignment="1">
      <alignment horizontal="left"/>
    </xf>
    <xf fontId="2" fillId="0" borderId="12" numFmtId="0" xfId="0" applyFont="1" applyBorder="1" applyAlignment="1">
      <alignment horizontal="left"/>
    </xf>
    <xf fontId="2" fillId="0" borderId="5" numFmtId="160" xfId="0" applyNumberFormat="1" applyFont="1" applyBorder="1"/>
    <xf fontId="2" fillId="2" borderId="5" numFmtId="160" xfId="0" applyNumberFormat="1" applyFont="1" applyFill="1" applyBorder="1"/>
    <xf fontId="2" fillId="2" borderId="10" numFmtId="0" xfId="0" applyFont="1" applyFill="1" applyBorder="1" applyAlignment="1">
      <alignment horizontal="left" vertical="top" wrapText="1"/>
    </xf>
    <xf fontId="2" fillId="2" borderId="11" numFmtId="0" xfId="0" applyFont="1" applyFill="1" applyBorder="1" applyAlignment="1">
      <alignment horizontal="left" vertical="top" wrapText="1"/>
    </xf>
    <xf fontId="2" fillId="2" borderId="12" numFmtId="0" xfId="0" applyFont="1" applyFill="1" applyBorder="1" applyAlignment="1">
      <alignment horizontal="left" vertical="top" wrapText="1"/>
    </xf>
    <xf fontId="2" fillId="2" borderId="0" numFmtId="160" xfId="0" applyNumberFormat="1" applyFont="1" applyFill="1"/>
    <xf fontId="2" fillId="0" borderId="0" numFmtId="160" xfId="0" applyNumberFormat="1" applyFont="1"/>
    <xf fontId="1" fillId="0" borderId="10" numFmtId="0" xfId="0" applyFont="1" applyBorder="1" applyAlignment="1">
      <alignment horizontal="left"/>
    </xf>
    <xf fontId="1" fillId="0" borderId="11" numFmtId="0" xfId="0" applyFont="1" applyBorder="1" applyAlignment="1">
      <alignment horizontal="left"/>
    </xf>
    <xf fontId="1" fillId="0" borderId="12" numFmtId="0" xfId="0" applyFont="1" applyBorder="1" applyAlignment="1">
      <alignment horizontal="left"/>
    </xf>
    <xf fontId="1" fillId="0" borderId="5" numFmtId="160" xfId="0" applyNumberFormat="1" applyFont="1" applyBorder="1"/>
    <xf fontId="2" fillId="0" borderId="0" numFmtId="0" xfId="0" applyFont="1" applyAlignment="1">
      <alignment horizontal="left" vertical="top" wrapText="1"/>
    </xf>
    <xf fontId="0" fillId="0" borderId="0" numFmtId="0" xfId="0" applyAlignment="1">
      <alignment wrapText="1"/>
    </xf>
    <xf fontId="5" fillId="0" borderId="0" numFmtId="0" xfId="0" applyFont="1"/>
    <xf fontId="2" fillId="0" borderId="7" numFmtId="0" xfId="0" applyFont="1" applyBorder="1"/>
    <xf fontId="0" fillId="0" borderId="7" numFmtId="0" xfId="0" applyBorder="1"/>
    <xf fontId="2" fillId="0" borderId="0" numFmtId="0" xfId="0" applyFont="1" applyAlignment="1">
      <alignment horizontal="right"/>
    </xf>
    <xf fontId="2" fillId="0" borderId="0" numFmtId="0" xfId="0" applyFont="1" applyAlignment="1">
      <alignment vertical="top"/>
    </xf>
    <xf fontId="1" fillId="0" borderId="0" numFmtId="0" xfId="0" applyFont="1" applyAlignment="1">
      <alignment vertical="center" wrapText="1"/>
    </xf>
    <xf fontId="2" fillId="2" borderId="10" numFmtId="0" xfId="0" applyFont="1" applyFill="1" applyBorder="1" applyAlignment="1">
      <alignment horizontal="left"/>
    </xf>
    <xf fontId="2" fillId="2" borderId="11" numFmtId="0" xfId="0" applyFont="1" applyFill="1" applyBorder="1" applyAlignment="1">
      <alignment horizontal="left"/>
    </xf>
    <xf fontId="2" fillId="2" borderId="12" numFmtId="0" xfId="0" applyFont="1" applyFill="1" applyBorder="1" applyAlignment="1">
      <alignment horizontal="left"/>
    </xf>
    <xf fontId="2" fillId="2" borderId="12" numFmtId="160" xfId="0" applyNumberFormat="1" applyFont="1" applyFill="1" applyBorder="1"/>
    <xf fontId="2" fillId="0" borderId="10" numFmtId="160" xfId="0" applyNumberFormat="1" applyFont="1" applyBorder="1"/>
    <xf fontId="2" fillId="2" borderId="6" numFmtId="160" xfId="0" applyNumberFormat="1" applyFont="1" applyFill="1" applyBorder="1"/>
    <xf fontId="2" fillId="2" borderId="3" numFmtId="160" xfId="0" applyNumberFormat="1" applyFont="1" applyFill="1" applyBorder="1"/>
    <xf fontId="1" fillId="0" borderId="13" numFmtId="160" xfId="0" applyNumberFormat="1" applyFont="1" applyBorder="1"/>
    <xf fontId="1" fillId="0" borderId="14" numFmtId="160" xfId="0" applyNumberFormat="1" applyFont="1" applyBorder="1"/>
    <xf fontId="1" fillId="0" borderId="15" numFmtId="160" xfId="0" applyNumberFormat="1" applyFont="1" applyBorder="1"/>
    <xf fontId="1" fillId="0" borderId="12" numFmtId="160" xfId="0" applyNumberFormat="1" applyFont="1" applyBorder="1"/>
    <xf fontId="2" fillId="0" borderId="0" numFmtId="0" xfId="0" applyFont="1" applyAlignment="1">
      <alignment horizontal="left" wrapText="1"/>
    </xf>
    <xf fontId="4" fillId="0" borderId="4" numFmtId="0" xfId="0" applyFont="1" applyBorder="1" applyAlignment="1">
      <alignment horizontal="center" vertical="top" wrapText="1"/>
    </xf>
    <xf fontId="1" fillId="0" borderId="16" numFmtId="0" xfId="0" applyFont="1" applyBorder="1" applyAlignment="1">
      <alignment horizontal="center" vertical="center" wrapText="1"/>
    </xf>
    <xf fontId="2" fillId="0" borderId="6" numFmtId="160" xfId="0" applyNumberFormat="1" applyFont="1" applyBorder="1" applyAlignment="1">
      <alignment wrapText="1"/>
    </xf>
    <xf fontId="2" fillId="0" borderId="17" numFmtId="160" xfId="0" applyNumberFormat="1" applyFont="1" applyBorder="1" applyAlignment="1">
      <alignment wrapText="1"/>
    </xf>
    <xf fontId="2" fillId="2" borderId="17" numFmtId="160" xfId="0" applyNumberFormat="1" applyFont="1" applyFill="1" applyBorder="1" applyAlignment="1">
      <alignment wrapText="1"/>
    </xf>
    <xf fontId="2" fillId="0" borderId="12" numFmtId="160" xfId="0" applyNumberFormat="1" applyFont="1" applyBorder="1" applyAlignment="1">
      <alignment wrapText="1"/>
    </xf>
    <xf fontId="2" fillId="2" borderId="0" numFmtId="160" xfId="0" applyNumberFormat="1" applyFont="1" applyFill="1" applyAlignment="1">
      <alignment wrapText="1"/>
    </xf>
    <xf fontId="2" fillId="2" borderId="12" numFmtId="160" xfId="0" applyNumberFormat="1" applyFont="1" applyFill="1" applyBorder="1" applyAlignment="1">
      <alignment wrapText="1"/>
    </xf>
    <xf fontId="2" fillId="2" borderId="10" numFmtId="160" xfId="0" applyNumberFormat="1" applyFont="1" applyFill="1" applyBorder="1" applyAlignment="1">
      <alignment wrapText="1"/>
    </xf>
    <xf fontId="2" fillId="2" borderId="0" numFmtId="0" xfId="0" applyFont="1" applyFill="1" applyAlignment="1">
      <alignment horizontal="left" vertical="top" wrapText="1"/>
    </xf>
    <xf fontId="2" fillId="2" borderId="4" numFmtId="160" xfId="0" applyNumberFormat="1" applyFont="1" applyFill="1" applyBorder="1"/>
    <xf fontId="2" fillId="0" borderId="9" numFmtId="160" xfId="0" applyNumberFormat="1" applyFont="1" applyBorder="1"/>
    <xf fontId="0" fillId="0" borderId="0" numFmtId="0" xfId="0">
      <protection hidden="0" locked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92D050"/>
    <outlinePr applyStyles="0" summaryBelow="1" summaryRight="1" showOutlineSymbols="1"/>
    <pageSetUpPr autoPageBreaks="1" fitToPage="1"/>
  </sheetPr>
  <sheetViews>
    <sheetView topLeftCell="A16" zoomScale="100" workbookViewId="0">
      <selection activeCell="G17" activeCellId="0" sqref="G17"/>
    </sheetView>
  </sheetViews>
  <sheetFormatPr defaultRowHeight="14.25"/>
  <cols>
    <col customWidth="1" min="5" max="5" width="17.5703125"/>
    <col customWidth="1" min="6" max="6" width="13.00390625"/>
    <col customWidth="1" min="7" max="7" width="20.42578125"/>
    <col customWidth="1" min="8" max="8" width="15.28125"/>
    <col customWidth="1" min="9" max="9" width="13.7109375"/>
    <col customWidth="1" min="10" max="10" width="95.8515625"/>
    <col customWidth="1" min="11" max="11" width="13.85546875"/>
    <col customWidth="1" min="12" max="12" width="14"/>
  </cols>
  <sheetData>
    <row r="1" ht="37.5" customHeight="1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5">
      <c r="A2" s="2"/>
      <c r="B2" s="2"/>
      <c r="C2" s="2"/>
      <c r="D2" s="2"/>
      <c r="E2" s="2"/>
      <c r="F2" s="2"/>
      <c r="G2" s="2"/>
      <c r="H2" s="2"/>
      <c r="I2" s="2"/>
    </row>
    <row r="3" ht="15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15">
      <c r="A4" s="2"/>
      <c r="B4" s="2"/>
      <c r="C4" s="2"/>
      <c r="D4" s="2"/>
      <c r="E4" s="2"/>
      <c r="F4" s="2"/>
      <c r="G4" s="2"/>
      <c r="H4" s="2"/>
      <c r="I4" s="2"/>
    </row>
    <row r="5" ht="34.5" customHeight="1">
      <c r="A5" s="4" t="s">
        <v>2</v>
      </c>
      <c r="B5" s="4"/>
      <c r="C5" s="4"/>
      <c r="D5" s="4"/>
      <c r="E5" s="4"/>
      <c r="F5" s="4"/>
      <c r="G5" s="5" t="s">
        <v>3</v>
      </c>
      <c r="H5" s="5"/>
      <c r="I5" s="5"/>
    </row>
    <row r="6" ht="25.5" customHeight="1">
      <c r="A6" s="6" t="s">
        <v>4</v>
      </c>
      <c r="B6" s="6"/>
      <c r="C6" s="6"/>
      <c r="D6" s="6"/>
      <c r="E6" s="2"/>
      <c r="F6" s="2"/>
      <c r="G6" s="2"/>
      <c r="H6" s="2"/>
      <c r="I6" s="7"/>
    </row>
    <row r="7" ht="61.5" customHeight="1">
      <c r="A7" s="8" t="s">
        <v>5</v>
      </c>
      <c r="B7" s="8"/>
      <c r="C7" s="8"/>
      <c r="D7" s="8"/>
      <c r="E7" s="8"/>
      <c r="F7" s="9" t="s">
        <v>6</v>
      </c>
      <c r="G7" s="9"/>
      <c r="H7" s="9"/>
      <c r="I7" s="9"/>
    </row>
    <row r="8" ht="56.25" customHeight="1">
      <c r="A8" s="10" t="s">
        <v>7</v>
      </c>
      <c r="B8" s="10"/>
      <c r="C8" s="10"/>
      <c r="D8" s="10"/>
      <c r="E8" s="10"/>
      <c r="F8" s="11" t="s">
        <v>8</v>
      </c>
      <c r="G8" s="11"/>
      <c r="H8" s="11"/>
      <c r="I8" s="11"/>
    </row>
    <row r="9" ht="15">
      <c r="A9" s="6" t="s">
        <v>9</v>
      </c>
      <c r="B9" s="6"/>
      <c r="C9" s="6"/>
      <c r="D9" s="6"/>
      <c r="E9" s="2"/>
      <c r="F9" s="2"/>
      <c r="G9" s="2"/>
      <c r="H9" s="2"/>
      <c r="I9" s="2"/>
    </row>
    <row r="10" ht="15">
      <c r="A10" s="6" t="s">
        <v>10</v>
      </c>
      <c r="B10" s="6"/>
      <c r="C10" s="6"/>
      <c r="D10" s="6"/>
      <c r="E10" s="2"/>
      <c r="F10" s="2"/>
      <c r="G10" s="2"/>
      <c r="H10" s="2"/>
      <c r="I10" s="2"/>
    </row>
    <row r="11" ht="41.25" customHeight="1">
      <c r="A11" s="12" t="s">
        <v>11</v>
      </c>
      <c r="B11" s="12"/>
      <c r="C11" s="12"/>
      <c r="D11" s="12"/>
      <c r="E11" s="13"/>
      <c r="F11" s="13"/>
      <c r="G11" s="13"/>
      <c r="H11" s="13"/>
      <c r="I11" s="13"/>
    </row>
    <row r="12" ht="15">
      <c r="A12" s="2" t="s">
        <v>12</v>
      </c>
      <c r="B12" s="2"/>
      <c r="C12" s="2"/>
      <c r="D12" s="2"/>
      <c r="E12" s="2"/>
      <c r="F12" s="2"/>
      <c r="G12" s="2"/>
      <c r="H12" s="2"/>
      <c r="I12" s="2"/>
    </row>
    <row r="13" ht="69" customHeight="1">
      <c r="A13" s="14" t="s">
        <v>13</v>
      </c>
      <c r="B13" s="15"/>
      <c r="C13" s="15"/>
      <c r="D13" s="15"/>
      <c r="E13" s="16"/>
      <c r="F13" s="17" t="s">
        <v>14</v>
      </c>
      <c r="G13" s="18"/>
      <c r="H13" s="19" t="s">
        <v>15</v>
      </c>
      <c r="I13" s="20" t="s">
        <v>16</v>
      </c>
    </row>
    <row r="14" ht="176.25" customHeight="1">
      <c r="A14" s="21"/>
      <c r="B14" s="22"/>
      <c r="C14" s="22"/>
      <c r="D14" s="22"/>
      <c r="E14" s="23"/>
      <c r="F14" s="20" t="s">
        <v>17</v>
      </c>
      <c r="G14" s="24" t="s">
        <v>18</v>
      </c>
      <c r="H14" s="25"/>
      <c r="I14" s="20"/>
    </row>
    <row r="15" ht="15">
      <c r="A15" s="26" t="s">
        <v>19</v>
      </c>
      <c r="B15" s="27"/>
      <c r="C15" s="27"/>
      <c r="D15" s="27"/>
      <c r="E15" s="28"/>
      <c r="F15" s="29">
        <v>246610.29999999999</v>
      </c>
      <c r="G15" s="29">
        <f t="shared" ref="G15:G16" si="0">I15*100/99</f>
        <v>40765.353535353534</v>
      </c>
      <c r="H15" s="30">
        <f t="shared" ref="H15:H16" si="1">G15*1%</f>
        <v>407.65353535353535</v>
      </c>
      <c r="I15" s="29">
        <v>40357.699999999997</v>
      </c>
    </row>
    <row r="16" ht="15">
      <c r="A16" s="31" t="s">
        <v>20</v>
      </c>
      <c r="B16" s="32"/>
      <c r="C16" s="32"/>
      <c r="D16" s="32"/>
      <c r="E16" s="33"/>
      <c r="F16" s="34">
        <v>234570.70000000001</v>
      </c>
      <c r="G16" s="30">
        <f t="shared" si="0"/>
        <v>69052.525252525258</v>
      </c>
      <c r="H16" s="35">
        <f t="shared" si="1"/>
        <v>690.52525252525254</v>
      </c>
      <c r="I16" s="29">
        <v>68362</v>
      </c>
    </row>
    <row r="17" ht="15.75" customHeight="1">
      <c r="A17" s="31" t="s">
        <v>21</v>
      </c>
      <c r="B17" s="32"/>
      <c r="C17" s="32"/>
      <c r="D17" s="32"/>
      <c r="E17" s="33"/>
      <c r="F17" s="30">
        <v>141237.70000000001</v>
      </c>
      <c r="G17" s="30">
        <f>I17*100/98.6</f>
        <v>32861.967545638945</v>
      </c>
      <c r="H17" s="29">
        <f>G17*1.4%</f>
        <v>460.06754563894521</v>
      </c>
      <c r="I17" s="29">
        <v>32401.900000000001</v>
      </c>
    </row>
    <row r="18" ht="27.75" customHeight="1">
      <c r="A18" s="36" t="s">
        <v>22</v>
      </c>
      <c r="B18" s="37"/>
      <c r="C18" s="37"/>
      <c r="D18" s="37"/>
      <c r="E18" s="38"/>
      <c r="F18" s="39">
        <f>SUM(F15:F17)</f>
        <v>622418.69999999995</v>
      </c>
      <c r="G18" s="39">
        <f>SUM(G15:G17)</f>
        <v>142679.84633351772</v>
      </c>
      <c r="H18" s="39">
        <f>SUM(H15:H17)</f>
        <v>1558.2463335177331</v>
      </c>
      <c r="I18" s="39">
        <f>SUM(I15:I17)</f>
        <v>141121.60000000001</v>
      </c>
    </row>
    <row r="19" ht="31.5" customHeight="1">
      <c r="A19" s="2" t="s">
        <v>23</v>
      </c>
      <c r="B19" s="2"/>
      <c r="C19" s="2"/>
      <c r="D19" s="2"/>
      <c r="E19" s="2"/>
      <c r="F19" s="2"/>
      <c r="G19" s="2"/>
      <c r="H19" s="2"/>
      <c r="I19" s="2"/>
    </row>
    <row r="20" ht="156.75" customHeight="1">
      <c r="A20" s="40" t="s">
        <v>24</v>
      </c>
      <c r="B20" s="40"/>
      <c r="C20" s="40"/>
      <c r="D20" s="40"/>
      <c r="E20" s="40"/>
      <c r="F20" s="40"/>
      <c r="G20" s="40"/>
      <c r="H20" s="40"/>
      <c r="I20" s="40"/>
      <c r="J20" s="41"/>
    </row>
    <row r="21" ht="14.25"/>
    <row r="22" ht="14.25" hidden="1"/>
    <row r="24" ht="16.5">
      <c r="A24" s="42"/>
      <c r="B24" s="42"/>
      <c r="C24" s="42"/>
      <c r="D24" s="42"/>
      <c r="E24" s="42"/>
      <c r="F24" s="42"/>
      <c r="G24" s="42"/>
      <c r="H24" s="42"/>
      <c r="I24" s="42"/>
    </row>
    <row r="25" ht="15">
      <c r="A25" s="2" t="s">
        <v>25</v>
      </c>
      <c r="B25" s="2"/>
      <c r="C25" s="2"/>
      <c r="D25" s="43"/>
      <c r="E25" s="44"/>
      <c r="F25" s="43"/>
      <c r="G25" s="2"/>
      <c r="H25" s="45" t="s">
        <v>26</v>
      </c>
      <c r="I25" s="45"/>
    </row>
    <row r="26" ht="46.5" customHeight="1">
      <c r="A26" s="2" t="s">
        <v>27</v>
      </c>
      <c r="B26" s="2"/>
      <c r="C26" s="2"/>
      <c r="D26" s="2"/>
      <c r="E26" s="46" t="s">
        <v>28</v>
      </c>
      <c r="F26" s="2"/>
      <c r="G26" s="2"/>
      <c r="H26" s="2"/>
      <c r="I26" s="2"/>
    </row>
  </sheetData>
  <mergeCells count="17">
    <mergeCell ref="A1:I1"/>
    <mergeCell ref="A3:I3"/>
    <mergeCell ref="A5:F5"/>
    <mergeCell ref="G5:I5"/>
    <mergeCell ref="A7:E7"/>
    <mergeCell ref="F7:I7"/>
    <mergeCell ref="A8:E8"/>
    <mergeCell ref="F8:I8"/>
    <mergeCell ref="A13:E14"/>
    <mergeCell ref="F13:G13"/>
    <mergeCell ref="H13:H14"/>
    <mergeCell ref="I13:I14"/>
    <mergeCell ref="A15:E15"/>
    <mergeCell ref="A16:E16"/>
    <mergeCell ref="A18:E18"/>
    <mergeCell ref="A20:I20"/>
    <mergeCell ref="H25:I25"/>
  </mergeCells>
  <printOptions headings="0" gridLines="0"/>
  <pageMargins left="0.89763779527559051" right="0.70078740157480324" top="0.75196850393700776" bottom="0.75196850393700776" header="0.29999999999999999" footer="0.29999999999999999"/>
  <pageSetup paperSize="9" scale="71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indexed="2"/>
    <outlinePr applyStyles="0" summaryBelow="1" summaryRight="1" showOutlineSymbols="1"/>
    <pageSetUpPr autoPageBreaks="1" fitToPage="1"/>
  </sheetPr>
  <sheetViews>
    <sheetView topLeftCell="A10" zoomScale="100" workbookViewId="0">
      <selection activeCell="A16" activeCellId="0" sqref="A16:E16"/>
    </sheetView>
  </sheetViews>
  <sheetFormatPr defaultRowHeight="14.25"/>
  <cols>
    <col customWidth="1" min="5" max="5" width="16"/>
    <col customWidth="1" min="6" max="6" width="17.28515625"/>
    <col customWidth="1" min="7" max="7" width="21.42578125"/>
    <col customWidth="1" min="8" max="8" width="17.28515625"/>
    <col customWidth="1" min="9" max="9" width="11.85546875"/>
    <col customWidth="1" min="10" max="10" width="13.5703125"/>
    <col customWidth="1" min="11" max="11" width="10.5703125"/>
    <col customWidth="1" min="12" max="12" width="12"/>
  </cols>
  <sheetData>
    <row r="1" ht="51" customHeight="1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ht="12" customHeight="1">
      <c r="A2" s="2"/>
      <c r="B2" s="2"/>
      <c r="C2" s="2"/>
      <c r="D2" s="2"/>
      <c r="E2" s="2"/>
      <c r="F2" s="2"/>
      <c r="G2" s="2"/>
      <c r="H2" s="2"/>
      <c r="I2" s="2"/>
    </row>
    <row r="3" ht="15">
      <c r="A3" s="3" t="s">
        <v>29</v>
      </c>
      <c r="B3" s="3"/>
      <c r="C3" s="3"/>
      <c r="D3" s="3"/>
      <c r="E3" s="3"/>
      <c r="F3" s="3"/>
      <c r="G3" s="3"/>
      <c r="H3" s="3"/>
      <c r="I3" s="3"/>
    </row>
    <row r="4" ht="15">
      <c r="A4" s="2"/>
      <c r="B4" s="2"/>
      <c r="C4" s="2"/>
      <c r="D4" s="2"/>
      <c r="E4" s="2"/>
      <c r="F4" s="2"/>
      <c r="G4" s="2"/>
      <c r="H4" s="2"/>
      <c r="I4" s="2"/>
    </row>
    <row r="5" ht="40.5" customHeight="1">
      <c r="A5" s="4" t="s">
        <v>2</v>
      </c>
      <c r="B5" s="4"/>
      <c r="C5" s="4"/>
      <c r="D5" s="4"/>
      <c r="E5" s="4"/>
      <c r="F5" s="4"/>
      <c r="G5" s="5" t="s">
        <v>3</v>
      </c>
      <c r="H5" s="5"/>
      <c r="I5" s="5"/>
    </row>
    <row r="6" ht="23.25" customHeight="1">
      <c r="A6" s="6" t="s">
        <v>4</v>
      </c>
      <c r="B6" s="6"/>
      <c r="C6" s="6"/>
      <c r="D6" s="6"/>
      <c r="E6" s="2"/>
      <c r="F6" s="2"/>
      <c r="G6" s="2"/>
      <c r="H6" s="2"/>
      <c r="I6" s="7"/>
    </row>
    <row r="7" ht="86.25" customHeight="1">
      <c r="A7" s="8" t="s">
        <v>5</v>
      </c>
      <c r="B7" s="8"/>
      <c r="C7" s="8"/>
      <c r="D7" s="8"/>
      <c r="E7" s="8"/>
      <c r="F7" s="9" t="s">
        <v>6</v>
      </c>
      <c r="G7" s="9"/>
      <c r="H7" s="9"/>
      <c r="I7" s="9"/>
    </row>
    <row r="8" ht="71.25" customHeight="1">
      <c r="A8" s="10" t="s">
        <v>7</v>
      </c>
      <c r="B8" s="10"/>
      <c r="C8" s="10"/>
      <c r="D8" s="10"/>
      <c r="E8" s="10"/>
      <c r="F8" s="11" t="s">
        <v>8</v>
      </c>
      <c r="G8" s="11"/>
      <c r="H8" s="11"/>
      <c r="I8" s="11"/>
    </row>
    <row r="9" ht="15">
      <c r="A9" s="6" t="s">
        <v>9</v>
      </c>
      <c r="B9" s="6"/>
      <c r="C9" s="6"/>
      <c r="D9" s="6"/>
      <c r="E9" s="2"/>
      <c r="F9" s="2"/>
      <c r="G9" s="2"/>
      <c r="H9" s="2"/>
      <c r="I9" s="2"/>
    </row>
    <row r="10" ht="15">
      <c r="A10" s="6" t="s">
        <v>10</v>
      </c>
      <c r="B10" s="6"/>
      <c r="C10" s="6"/>
      <c r="D10" s="6"/>
      <c r="E10" s="2"/>
      <c r="F10" s="2"/>
      <c r="G10" s="2"/>
      <c r="H10" s="2"/>
      <c r="I10" s="2"/>
    </row>
    <row r="11" ht="39.75" customHeight="1">
      <c r="A11" s="12" t="s">
        <v>11</v>
      </c>
      <c r="B11" s="12"/>
      <c r="C11" s="12"/>
      <c r="D11" s="12"/>
      <c r="E11" s="13"/>
      <c r="F11" s="13"/>
      <c r="G11" s="47"/>
      <c r="H11" s="47"/>
      <c r="I11" s="47"/>
    </row>
    <row r="12" ht="15">
      <c r="A12" s="2" t="s">
        <v>12</v>
      </c>
      <c r="B12" s="2"/>
      <c r="C12" s="2"/>
      <c r="D12" s="2"/>
      <c r="E12" s="2"/>
      <c r="F12" s="2"/>
      <c r="G12" s="2"/>
      <c r="H12" s="2"/>
      <c r="I12" s="2"/>
    </row>
    <row r="13" ht="40.5" customHeight="1">
      <c r="A13" s="14" t="s">
        <v>13</v>
      </c>
      <c r="B13" s="15"/>
      <c r="C13" s="15"/>
      <c r="D13" s="15"/>
      <c r="E13" s="16"/>
      <c r="F13" s="17" t="s">
        <v>14</v>
      </c>
      <c r="G13" s="18"/>
      <c r="H13" s="19" t="s">
        <v>30</v>
      </c>
      <c r="I13" s="20" t="s">
        <v>16</v>
      </c>
    </row>
    <row r="14" ht="144">
      <c r="A14" s="21"/>
      <c r="B14" s="22"/>
      <c r="C14" s="22"/>
      <c r="D14" s="22"/>
      <c r="E14" s="23"/>
      <c r="F14" s="20" t="s">
        <v>17</v>
      </c>
      <c r="G14" s="24" t="s">
        <v>18</v>
      </c>
      <c r="H14" s="25"/>
      <c r="I14" s="20"/>
    </row>
    <row r="15" ht="15">
      <c r="A15" s="26" t="s">
        <v>19</v>
      </c>
      <c r="B15" s="27"/>
      <c r="C15" s="27"/>
      <c r="D15" s="27"/>
      <c r="E15" s="28"/>
      <c r="F15" s="35">
        <v>246610.29999999999</v>
      </c>
      <c r="G15" s="29">
        <f t="shared" ref="G15:G17" si="2">I15*100/99</f>
        <v>19853.63636363636</v>
      </c>
      <c r="H15" s="34">
        <f t="shared" ref="H15:H16" si="3">G15*1%</f>
        <v>198.5363636363636</v>
      </c>
      <c r="I15" s="29">
        <v>19655.099999999999</v>
      </c>
    </row>
    <row r="16" ht="15">
      <c r="A16" s="48" t="s">
        <v>31</v>
      </c>
      <c r="B16" s="49"/>
      <c r="C16" s="49"/>
      <c r="D16" s="49"/>
      <c r="E16" s="50"/>
      <c r="F16" s="51">
        <v>161556.5</v>
      </c>
      <c r="G16" s="34">
        <f t="shared" si="2"/>
        <v>43775.555555555555</v>
      </c>
      <c r="H16" s="52">
        <f t="shared" si="3"/>
        <v>437.75555555555553</v>
      </c>
      <c r="I16" s="30">
        <v>43337.800000000003</v>
      </c>
    </row>
    <row r="17" ht="15">
      <c r="A17" s="31" t="s">
        <v>20</v>
      </c>
      <c r="B17" s="32"/>
      <c r="C17" s="32"/>
      <c r="D17" s="32"/>
      <c r="E17" s="33"/>
      <c r="F17" s="51">
        <v>234570.70000000001</v>
      </c>
      <c r="G17" s="53">
        <f t="shared" si="2"/>
        <v>33895.050505050502</v>
      </c>
      <c r="H17" s="35">
        <f t="shared" ref="H17:H18" si="4">G17*1.4%</f>
        <v>474.53070707070697</v>
      </c>
      <c r="I17" s="29">
        <v>33556.099999999999</v>
      </c>
    </row>
    <row r="18" ht="15">
      <c r="A18" s="31" t="s">
        <v>21</v>
      </c>
      <c r="B18" s="32"/>
      <c r="C18" s="32"/>
      <c r="D18" s="32"/>
      <c r="E18" s="33"/>
      <c r="F18" s="54">
        <v>141237.70000000001</v>
      </c>
      <c r="G18" s="30">
        <f>I18*100/98.6</f>
        <v>38929.107505070999</v>
      </c>
      <c r="H18" s="29">
        <f t="shared" si="4"/>
        <v>545.00750507099394</v>
      </c>
      <c r="I18" s="29">
        <v>38384.099999999999</v>
      </c>
    </row>
    <row r="19" ht="27.75" customHeight="1">
      <c r="A19" s="36" t="s">
        <v>22</v>
      </c>
      <c r="B19" s="37"/>
      <c r="C19" s="37"/>
      <c r="D19" s="37"/>
      <c r="E19" s="37"/>
      <c r="F19" s="55">
        <f>SUM(F16:F18)</f>
        <v>537364.90000000002</v>
      </c>
      <c r="G19" s="56">
        <f>SUM(G16:G18)</f>
        <v>116599.71356567706</v>
      </c>
      <c r="H19" s="57">
        <f>SUM(H15:H18)</f>
        <v>1655.8301313336201</v>
      </c>
      <c r="I19" s="58">
        <f>SUM(I15:I18)</f>
        <v>134933.10000000001</v>
      </c>
    </row>
    <row r="20" ht="36.75" customHeight="1">
      <c r="A20" s="2" t="s">
        <v>23</v>
      </c>
      <c r="B20" s="2"/>
      <c r="C20" s="2"/>
      <c r="D20" s="2"/>
      <c r="E20" s="2"/>
      <c r="F20" s="2"/>
      <c r="G20" s="2"/>
      <c r="H20" s="2"/>
      <c r="I20" s="2"/>
    </row>
    <row r="21" ht="161.25" customHeight="1">
      <c r="A21" s="40" t="s">
        <v>32</v>
      </c>
      <c r="B21" s="40"/>
      <c r="C21" s="40"/>
      <c r="D21" s="40"/>
      <c r="E21" s="40"/>
      <c r="F21" s="40"/>
      <c r="G21" s="40"/>
      <c r="H21" s="40"/>
      <c r="I21" s="40"/>
    </row>
    <row r="22" ht="12.75" customHeight="1">
      <c r="A22" s="59"/>
      <c r="B22" s="59"/>
      <c r="C22" s="59"/>
      <c r="D22" s="59"/>
      <c r="E22" s="59"/>
      <c r="F22" s="59"/>
      <c r="G22" s="59"/>
      <c r="H22" s="59"/>
      <c r="I22" s="59"/>
    </row>
    <row r="26" ht="16.5">
      <c r="A26" s="42"/>
      <c r="B26" s="42"/>
      <c r="C26" s="42"/>
      <c r="D26" s="42"/>
      <c r="E26" s="42"/>
      <c r="F26" s="42"/>
      <c r="G26" s="42"/>
      <c r="H26" s="42"/>
      <c r="I26" s="42"/>
    </row>
    <row r="27" ht="15">
      <c r="A27" s="2" t="s">
        <v>25</v>
      </c>
      <c r="B27" s="2"/>
      <c r="C27" s="2"/>
      <c r="D27" s="43"/>
      <c r="E27" s="44"/>
      <c r="F27" s="43"/>
      <c r="G27" s="2"/>
      <c r="H27" s="45" t="s">
        <v>26</v>
      </c>
      <c r="I27" s="45"/>
    </row>
    <row r="28" ht="45.75" customHeight="1">
      <c r="A28" s="2" t="s">
        <v>27</v>
      </c>
      <c r="B28" s="2"/>
      <c r="C28" s="2"/>
      <c r="D28" s="2"/>
      <c r="E28" s="46" t="s">
        <v>28</v>
      </c>
      <c r="F28" s="2"/>
      <c r="G28" s="2"/>
      <c r="H28" s="2"/>
      <c r="I28" s="2"/>
    </row>
  </sheetData>
  <mergeCells count="19">
    <mergeCell ref="A1:I1"/>
    <mergeCell ref="A3:I3"/>
    <mergeCell ref="A5:F5"/>
    <mergeCell ref="G5:I5"/>
    <mergeCell ref="A7:E7"/>
    <mergeCell ref="F7:I7"/>
    <mergeCell ref="A8:E8"/>
    <mergeCell ref="F8:I8"/>
    <mergeCell ref="A13:E14"/>
    <mergeCell ref="F13:G13"/>
    <mergeCell ref="H13:H14"/>
    <mergeCell ref="I13:I14"/>
    <mergeCell ref="A15:E15"/>
    <mergeCell ref="A16:E16"/>
    <mergeCell ref="A17:E17"/>
    <mergeCell ref="A19:E19"/>
    <mergeCell ref="A21:I21"/>
    <mergeCell ref="A22:I22"/>
    <mergeCell ref="H27:I27"/>
  </mergeCells>
  <printOptions headings="0" gridLines="0"/>
  <pageMargins left="1.1338582677165354" right="0.70078740157480324" top="0.75196850393700776" bottom="0.75196850393700776" header="0.29999999999999999" footer="0.29999999999999999"/>
  <pageSetup paperSize="9" scale="69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theme="3" tint="0.39997558519241921"/>
    <outlinePr applyStyles="0" summaryBelow="1" summaryRight="1" showOutlineSymbols="1"/>
    <pageSetUpPr autoPageBreaks="1" fitToPage="1"/>
  </sheetPr>
  <sheetViews>
    <sheetView topLeftCell="A5" zoomScale="100" workbookViewId="0">
      <selection activeCell="I16" activeCellId="0" sqref="I16"/>
    </sheetView>
  </sheetViews>
  <sheetFormatPr defaultRowHeight="14.25"/>
  <cols>
    <col customWidth="1" min="5" max="5" width="14.7109375"/>
    <col customWidth="1" min="6" max="6" width="15.7109375"/>
    <col customWidth="1" min="7" max="7" width="20.7109375"/>
    <col customWidth="1" min="8" max="8" width="20.85546875"/>
    <col bestFit="1" customWidth="1" min="9" max="9" width="16.7109375"/>
  </cols>
  <sheetData>
    <row r="1" ht="35.25" customHeight="1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5">
      <c r="A2" s="2"/>
      <c r="B2" s="2"/>
      <c r="C2" s="2"/>
      <c r="D2" s="2"/>
      <c r="E2" s="2"/>
      <c r="F2" s="2"/>
      <c r="G2" s="2"/>
      <c r="H2" s="2"/>
      <c r="I2" s="2"/>
    </row>
    <row r="3" ht="15">
      <c r="A3" s="3" t="s">
        <v>33</v>
      </c>
      <c r="B3" s="3"/>
      <c r="C3" s="3"/>
      <c r="D3" s="3"/>
      <c r="E3" s="3"/>
      <c r="F3" s="3"/>
      <c r="G3" s="3"/>
      <c r="H3" s="3"/>
      <c r="I3" s="3"/>
    </row>
    <row r="4" ht="15">
      <c r="A4" s="2"/>
      <c r="B4" s="2"/>
      <c r="C4" s="2"/>
      <c r="D4" s="2"/>
      <c r="E4" s="2"/>
      <c r="F4" s="2"/>
      <c r="G4" s="2"/>
      <c r="H4" s="2"/>
      <c r="I4" s="2"/>
    </row>
    <row r="5" ht="43.5" customHeight="1">
      <c r="A5" s="4" t="s">
        <v>2</v>
      </c>
      <c r="B5" s="4"/>
      <c r="C5" s="4"/>
      <c r="D5" s="4"/>
      <c r="E5" s="4"/>
      <c r="F5" s="4"/>
      <c r="G5" s="5" t="s">
        <v>3</v>
      </c>
      <c r="H5" s="5"/>
      <c r="I5" s="5"/>
    </row>
    <row r="6" ht="15">
      <c r="A6" s="6" t="s">
        <v>4</v>
      </c>
      <c r="B6" s="6"/>
      <c r="C6" s="6"/>
      <c r="D6" s="6"/>
      <c r="E6" s="2"/>
      <c r="F6" s="2"/>
      <c r="G6" s="2"/>
      <c r="H6" s="2"/>
      <c r="I6" s="7"/>
    </row>
    <row r="7" ht="60" customHeight="1">
      <c r="A7" s="8" t="s">
        <v>5</v>
      </c>
      <c r="B7" s="8"/>
      <c r="C7" s="8"/>
      <c r="D7" s="8"/>
      <c r="E7" s="8"/>
      <c r="F7" s="9" t="s">
        <v>6</v>
      </c>
      <c r="G7" s="9"/>
      <c r="H7" s="9"/>
      <c r="I7" s="9"/>
    </row>
    <row r="8" ht="48" customHeight="1">
      <c r="A8" s="10" t="s">
        <v>7</v>
      </c>
      <c r="B8" s="10"/>
      <c r="C8" s="10"/>
      <c r="D8" s="10"/>
      <c r="E8" s="10"/>
      <c r="F8" s="11" t="s">
        <v>34</v>
      </c>
      <c r="G8" s="11"/>
      <c r="H8" s="11"/>
      <c r="I8" s="11"/>
    </row>
    <row r="9" ht="15">
      <c r="A9" s="6" t="s">
        <v>9</v>
      </c>
      <c r="B9" s="6"/>
      <c r="C9" s="6"/>
      <c r="D9" s="6"/>
      <c r="E9" s="2"/>
      <c r="F9" s="2"/>
      <c r="G9" s="2"/>
      <c r="H9" s="2"/>
      <c r="I9" s="2"/>
    </row>
    <row r="10" ht="15">
      <c r="A10" s="6" t="s">
        <v>10</v>
      </c>
      <c r="B10" s="6"/>
      <c r="C10" s="6"/>
      <c r="D10" s="6"/>
      <c r="E10" s="2"/>
      <c r="F10" s="2"/>
      <c r="G10" s="2"/>
      <c r="H10" s="2"/>
      <c r="I10" s="2"/>
    </row>
    <row r="11" ht="15">
      <c r="A11" s="6" t="s">
        <v>11</v>
      </c>
      <c r="B11" s="6"/>
      <c r="C11" s="6"/>
      <c r="D11" s="6"/>
      <c r="E11" s="2"/>
      <c r="F11" s="2"/>
      <c r="G11" s="2"/>
      <c r="H11" s="2"/>
      <c r="I11" s="2"/>
    </row>
    <row r="12" ht="15">
      <c r="A12" s="2" t="s">
        <v>12</v>
      </c>
      <c r="B12" s="2"/>
      <c r="C12" s="2"/>
      <c r="D12" s="2"/>
      <c r="E12" s="2"/>
      <c r="F12" s="2"/>
      <c r="G12" s="2"/>
      <c r="H12" s="2"/>
      <c r="I12" s="2"/>
    </row>
    <row r="13" ht="72.75" customHeight="1">
      <c r="A13" s="14" t="s">
        <v>13</v>
      </c>
      <c r="B13" s="15"/>
      <c r="C13" s="15"/>
      <c r="D13" s="15"/>
      <c r="E13" s="16"/>
      <c r="F13" s="17" t="s">
        <v>14</v>
      </c>
      <c r="G13" s="18"/>
      <c r="H13" s="19" t="s">
        <v>30</v>
      </c>
      <c r="I13" s="20" t="s">
        <v>16</v>
      </c>
    </row>
    <row r="14" ht="150" customHeight="1">
      <c r="A14" s="21"/>
      <c r="B14" s="22"/>
      <c r="C14" s="22"/>
      <c r="D14" s="22"/>
      <c r="E14" s="23"/>
      <c r="F14" s="20" t="s">
        <v>17</v>
      </c>
      <c r="G14" s="60" t="s">
        <v>18</v>
      </c>
      <c r="H14" s="61"/>
      <c r="I14" s="20"/>
    </row>
    <row r="15" ht="15">
      <c r="A15" s="26" t="s">
        <v>19</v>
      </c>
      <c r="B15" s="27"/>
      <c r="C15" s="27"/>
      <c r="D15" s="27"/>
      <c r="E15" s="28"/>
      <c r="F15" s="62">
        <v>246610.29999999999</v>
      </c>
      <c r="G15" s="63">
        <f t="shared" ref="G15:G17" si="5">I15*100/99</f>
        <v>83139.090909090912</v>
      </c>
      <c r="H15" s="64">
        <f t="shared" ref="H15:H16" si="6">G15*1%</f>
        <v>831.39090909090919</v>
      </c>
      <c r="I15" s="65">
        <v>82307.699999999997</v>
      </c>
    </row>
    <row r="16" ht="15">
      <c r="A16" s="48" t="s">
        <v>31</v>
      </c>
      <c r="B16" s="49"/>
      <c r="C16" s="49"/>
      <c r="D16" s="49"/>
      <c r="E16" s="50"/>
      <c r="F16" s="66">
        <v>161556.5</v>
      </c>
      <c r="G16" s="64">
        <f t="shared" si="5"/>
        <v>155.35353535353536</v>
      </c>
      <c r="H16" s="63">
        <f t="shared" si="6"/>
        <v>1.5535353535353538</v>
      </c>
      <c r="I16" s="67">
        <v>153.80000000000001</v>
      </c>
    </row>
    <row r="17" ht="15">
      <c r="A17" s="31" t="s">
        <v>20</v>
      </c>
      <c r="B17" s="32"/>
      <c r="C17" s="32"/>
      <c r="D17" s="32"/>
      <c r="E17" s="33"/>
      <c r="F17" s="68">
        <v>234570.70000000001</v>
      </c>
      <c r="G17" s="64">
        <f t="shared" si="5"/>
        <v>93156.565656565654</v>
      </c>
      <c r="H17" s="63">
        <f t="shared" ref="H17:H18" si="7">G17*1.4%</f>
        <v>1304.1919191919189</v>
      </c>
      <c r="I17" s="65">
        <v>92225</v>
      </c>
    </row>
    <row r="18" ht="15">
      <c r="A18" s="31" t="s">
        <v>21</v>
      </c>
      <c r="B18" s="69"/>
      <c r="C18" s="69"/>
      <c r="D18" s="69"/>
      <c r="E18" s="69"/>
      <c r="F18" s="70">
        <v>141237.70000000001</v>
      </c>
      <c r="G18" s="34">
        <f>I18*100/98.6</f>
        <v>32007.606490872211</v>
      </c>
      <c r="H18" s="71">
        <f t="shared" si="7"/>
        <v>448.10649087221088</v>
      </c>
      <c r="I18" s="29">
        <v>31559.5</v>
      </c>
    </row>
    <row r="19" ht="23.25" customHeight="1">
      <c r="A19" s="36" t="s">
        <v>22</v>
      </c>
      <c r="B19" s="37"/>
      <c r="C19" s="37"/>
      <c r="D19" s="37"/>
      <c r="E19" s="38"/>
      <c r="F19" s="39">
        <f>SUM(F15:F18)</f>
        <v>783975.19999999995</v>
      </c>
      <c r="G19" s="39">
        <f>SUM(G15:G18)</f>
        <v>208458.61659188231</v>
      </c>
      <c r="H19" s="39">
        <f>SUM(H15:H18)</f>
        <v>2585.2428545085745</v>
      </c>
      <c r="I19" s="39">
        <f>SUM(I15:I18)</f>
        <v>206246</v>
      </c>
    </row>
    <row r="20" ht="33" customHeight="1">
      <c r="A20" s="2" t="s">
        <v>23</v>
      </c>
      <c r="B20" s="2"/>
      <c r="C20" s="2"/>
      <c r="D20" s="2"/>
      <c r="E20" s="2"/>
      <c r="F20" s="2"/>
      <c r="G20" s="2"/>
      <c r="H20" s="2"/>
      <c r="I20" s="2"/>
    </row>
    <row r="21" ht="160.5" customHeight="1">
      <c r="A21" s="40" t="s">
        <v>32</v>
      </c>
      <c r="B21" s="40"/>
      <c r="C21" s="40"/>
      <c r="D21" s="40"/>
      <c r="E21" s="40"/>
      <c r="F21" s="40"/>
      <c r="G21" s="40"/>
      <c r="H21" s="40"/>
      <c r="I21" s="40"/>
    </row>
    <row r="22" ht="16.5" customHeight="1">
      <c r="A22" s="59"/>
      <c r="B22" s="59"/>
      <c r="C22" s="59"/>
      <c r="D22" s="59"/>
      <c r="E22" s="59"/>
      <c r="F22" s="59"/>
      <c r="G22" s="59"/>
      <c r="H22" s="59"/>
      <c r="I22" s="59"/>
    </row>
    <row r="23" ht="14.25" hidden="1" customHeight="1">
      <c r="A23" s="72"/>
      <c r="B23" s="72"/>
      <c r="C23" s="72"/>
      <c r="D23" s="72"/>
      <c r="E23" s="72"/>
      <c r="F23" s="72"/>
      <c r="G23" s="72"/>
      <c r="H23" s="72"/>
      <c r="I23" s="72"/>
    </row>
    <row r="24" ht="9.75" customHeight="1">
      <c r="A24" s="72"/>
      <c r="B24" s="72"/>
      <c r="C24" s="72"/>
      <c r="D24" s="72"/>
      <c r="E24" s="72"/>
      <c r="F24" s="72"/>
      <c r="G24" s="72"/>
      <c r="H24" s="72"/>
      <c r="I24" s="72"/>
    </row>
    <row r="25" ht="10.5" customHeight="1">
      <c r="A25" s="72"/>
      <c r="B25" s="72"/>
      <c r="C25" s="72"/>
      <c r="D25" s="72"/>
      <c r="E25" s="72"/>
      <c r="F25" s="72"/>
      <c r="G25" s="72"/>
      <c r="H25" s="72"/>
      <c r="I25" s="72"/>
    </row>
    <row r="26" ht="16.5">
      <c r="A26" s="42"/>
      <c r="B26" s="42"/>
      <c r="C26" s="42"/>
      <c r="D26" s="42"/>
      <c r="E26" s="42"/>
      <c r="F26" s="42"/>
      <c r="G26" s="42"/>
      <c r="H26" s="42"/>
      <c r="I26" s="42"/>
    </row>
    <row r="27" ht="15">
      <c r="A27" s="2" t="s">
        <v>25</v>
      </c>
      <c r="B27" s="2"/>
      <c r="C27" s="2"/>
      <c r="D27" s="43"/>
      <c r="E27" s="44"/>
      <c r="F27" s="43"/>
      <c r="G27" s="2"/>
      <c r="H27" s="45" t="s">
        <v>26</v>
      </c>
      <c r="I27" s="45"/>
    </row>
    <row r="28" ht="44.25" customHeight="1">
      <c r="A28" s="2" t="s">
        <v>27</v>
      </c>
      <c r="B28" s="2"/>
      <c r="C28" s="2"/>
      <c r="D28" s="2"/>
      <c r="E28" s="46" t="s">
        <v>28</v>
      </c>
      <c r="F28" s="2"/>
      <c r="G28" s="2"/>
      <c r="H28" s="2"/>
      <c r="I28" s="2"/>
    </row>
    <row r="29" ht="14.25">
      <c r="A29" s="72"/>
      <c r="B29" s="72"/>
      <c r="C29" s="72"/>
      <c r="D29" s="72"/>
      <c r="E29" s="72"/>
      <c r="F29" s="72"/>
      <c r="G29" s="72"/>
      <c r="H29" s="72"/>
      <c r="I29" s="72"/>
    </row>
    <row r="30" ht="14.25">
      <c r="A30" s="72"/>
      <c r="B30" s="72"/>
      <c r="C30" s="72"/>
      <c r="D30" s="72"/>
      <c r="E30" s="72"/>
      <c r="F30" s="72"/>
      <c r="G30" s="72"/>
      <c r="H30" s="72"/>
      <c r="I30" s="72"/>
    </row>
  </sheetData>
  <mergeCells count="19">
    <mergeCell ref="A1:I1"/>
    <mergeCell ref="A3:I3"/>
    <mergeCell ref="A5:F5"/>
    <mergeCell ref="G5:I5"/>
    <mergeCell ref="A7:E7"/>
    <mergeCell ref="F7:I7"/>
    <mergeCell ref="A8:E8"/>
    <mergeCell ref="F8:I8"/>
    <mergeCell ref="A13:E14"/>
    <mergeCell ref="F13:G13"/>
    <mergeCell ref="H13:H14"/>
    <mergeCell ref="I13:I14"/>
    <mergeCell ref="A15:E15"/>
    <mergeCell ref="A16:E16"/>
    <mergeCell ref="A17:E17"/>
    <mergeCell ref="A19:E19"/>
    <mergeCell ref="A21:I21"/>
    <mergeCell ref="A22:I22"/>
    <mergeCell ref="H27:I27"/>
  </mergeCells>
  <printOptions headings="0" gridLines="0"/>
  <pageMargins left="0.93700787401574792" right="0.70078740157480324" top="0.75196850393700776" bottom="0.75196850393700776" header="0.29999999999999999" footer="0.29999999999999999"/>
  <pageSetup paperSize="9" scale="69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MFNSO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Дектярёв Олег Валерьевич</dc:creator>
  <cp:revision>7</cp:revision>
  <dcterms:created xsi:type="dcterms:W3CDTF">2012-06-08T04:38:17Z</dcterms:created>
  <dcterms:modified xsi:type="dcterms:W3CDTF">2025-10-10T09:01:38Z</dcterms:modified>
</cp:coreProperties>
</file>